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75" windowWidth="11340" windowHeight="6795"/>
  </bookViews>
  <sheets>
    <sheet name="SC_Consulting" sheetId="1" r:id="rId1"/>
  </sheets>
  <definedNames>
    <definedName name="solver_adj" localSheetId="0" hidden="1">SC_Consulting!$D$3:$D$18,SC_Consulting!$F$3:$F$18,SC_Consulting!$H$3:$H$18,SC_Consulting!$J$3:$J$18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SC_Consulting!$D$3:$D$18</definedName>
    <definedName name="solver_lhs2" localSheetId="0" hidden="1">SC_Consulting!$F$3:$F$18</definedName>
    <definedName name="solver_lhs3" localSheetId="0" hidden="1">SC_Consulting!$H$3:$H$18</definedName>
    <definedName name="solver_lhs4" localSheetId="0" hidden="1">SC_Consulting!$J$3:$J$18</definedName>
    <definedName name="solver_lhs5" localSheetId="0" hidden="1">SC_Consulting!$L$3:$L$18</definedName>
    <definedName name="solver_lhs6" localSheetId="0" hidden="1">SC_Consulting!$D$3:$D$18</definedName>
    <definedName name="solver_lhs7" localSheetId="0" hidden="1">SC_Consulting!$F$3:$F$18</definedName>
    <definedName name="solver_lhs8" localSheetId="0" hidden="1">SC_Consulting!$H$3:$H$18</definedName>
    <definedName name="solver_lhs9" localSheetId="0" hidden="1">SC_Consulting!$J$3:$J$18</definedName>
    <definedName name="solver_lin" localSheetId="0" hidden="1">1</definedName>
    <definedName name="solver_neg" localSheetId="0" hidden="1">2</definedName>
    <definedName name="solver_num" localSheetId="0" hidden="1">9</definedName>
    <definedName name="solver_nwt" localSheetId="0" hidden="1">1</definedName>
    <definedName name="solver_opt" localSheetId="0" hidden="1">SC_Consulting!$K$27</definedName>
    <definedName name="solver_pre" localSheetId="0" hidden="1">0.000001</definedName>
    <definedName name="solver_rel1" localSheetId="0" hidden="1">4</definedName>
    <definedName name="solver_rel2" localSheetId="0" hidden="1">4</definedName>
    <definedName name="solver_rel3" localSheetId="0" hidden="1">4</definedName>
    <definedName name="solver_rel4" localSheetId="0" hidden="1">4</definedName>
    <definedName name="solver_rel5" localSheetId="0" hidden="1">2</definedName>
    <definedName name="solver_rel6" localSheetId="0" hidden="1">3</definedName>
    <definedName name="solver_rel7" localSheetId="0" hidden="1">3</definedName>
    <definedName name="solver_rel8" localSheetId="0" hidden="1">3</definedName>
    <definedName name="solver_rel9" localSheetId="0" hidden="1">3</definedName>
    <definedName name="solver_rhs1" localSheetId="0" hidden="1">integer</definedName>
    <definedName name="solver_rhs2" localSheetId="0" hidden="1">integer</definedName>
    <definedName name="solver_rhs3" localSheetId="0" hidden="1">integer</definedName>
    <definedName name="solver_rhs4" localSheetId="0" hidden="1">integer</definedName>
    <definedName name="solver_rhs5" localSheetId="0" hidden="1">0</definedName>
    <definedName name="solver_rhs6" localSheetId="0" hidden="1">0</definedName>
    <definedName name="solver_rhs7" localSheetId="0" hidden="1">0</definedName>
    <definedName name="solver_rhs8" localSheetId="0" hidden="1">0</definedName>
    <definedName name="solver_rhs9" localSheetId="0" hidden="1">0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</definedNames>
  <calcPr calcId="145621"/>
</workbook>
</file>

<file path=xl/calcChain.xml><?xml version="1.0" encoding="utf-8"?>
<calcChain xmlns="http://schemas.openxmlformats.org/spreadsheetml/2006/main">
  <c r="E23" i="1" l="1"/>
  <c r="E25" i="1" s="1"/>
  <c r="K27" i="1" s="1"/>
  <c r="G23" i="1"/>
  <c r="G25" i="1" s="1"/>
  <c r="I23" i="1"/>
  <c r="I25" i="1" s="1"/>
  <c r="K23" i="1"/>
  <c r="K25" i="1" s="1"/>
  <c r="K20" i="1"/>
  <c r="K21" i="1" s="1"/>
  <c r="I20" i="1"/>
  <c r="I21" i="1" s="1"/>
  <c r="G20" i="1"/>
  <c r="G21" i="1" s="1"/>
  <c r="E20" i="1"/>
  <c r="E21" i="1" s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</calcChain>
</file>

<file path=xl/comments1.xml><?xml version="1.0" encoding="utf-8"?>
<comments xmlns="http://schemas.openxmlformats.org/spreadsheetml/2006/main">
  <authors>
    <author>Vikas Vats</author>
  </authors>
  <commentList>
    <comment ref="K21" authorId="0">
      <text>
        <r>
          <rPr>
            <b/>
            <sz val="8"/>
            <color indexed="81"/>
            <rFont val="Tahoma"/>
            <family val="2"/>
          </rPr>
          <t>Assuming 25 trips per consultant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25" authorId="0">
      <text>
        <r>
          <rPr>
            <sz val="8"/>
            <color indexed="81"/>
            <rFont val="Tahoma"/>
            <family val="2"/>
          </rPr>
          <t xml:space="preserve">Fixed cost + cost of trips
</t>
        </r>
      </text>
    </comment>
    <comment ref="K27" authorId="0">
      <text>
        <r>
          <rPr>
            <b/>
            <sz val="8"/>
            <color indexed="81"/>
            <rFont val="Tahoma"/>
            <family val="2"/>
          </rPr>
          <t>Solver to minimize
total cost of network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<sst xmlns="http://schemas.openxmlformats.org/spreadsheetml/2006/main" count="38" uniqueCount="34">
  <si>
    <t>State</t>
  </si>
  <si>
    <t>Total # of trips</t>
  </si>
  <si>
    <t>Trips from LA</t>
  </si>
  <si>
    <t>Cost from LA</t>
  </si>
  <si>
    <t>Trips from Tulsa</t>
  </si>
  <si>
    <t>Cost from Tulsa</t>
  </si>
  <si>
    <t>Trips from Denver</t>
  </si>
  <si>
    <t>Cost From Denver</t>
  </si>
  <si>
    <t>Trips from Seattle</t>
  </si>
  <si>
    <t>Cost from Seattle</t>
  </si>
  <si>
    <t xml:space="preserve"> </t>
  </si>
  <si>
    <t>Washington</t>
  </si>
  <si>
    <t>Oregon</t>
  </si>
  <si>
    <t>California</t>
  </si>
  <si>
    <t>Idaho</t>
  </si>
  <si>
    <t>Nevada</t>
  </si>
  <si>
    <t>Montana</t>
  </si>
  <si>
    <t>Wyoming</t>
  </si>
  <si>
    <t>Utah</t>
  </si>
  <si>
    <t>Arizona</t>
  </si>
  <si>
    <t>Colorado</t>
  </si>
  <si>
    <t>New Mexico</t>
  </si>
  <si>
    <t>North Dakota</t>
  </si>
  <si>
    <t>South Dakota</t>
  </si>
  <si>
    <t>Nebraska</t>
  </si>
  <si>
    <t>Kansas</t>
  </si>
  <si>
    <t>Oklahoma</t>
  </si>
  <si>
    <t># of trips</t>
  </si>
  <si>
    <t># of Consultants</t>
  </si>
  <si>
    <t>Fixed Cost of office</t>
  </si>
  <si>
    <t>Cost of Trips</t>
  </si>
  <si>
    <t>Total Office Cost</t>
  </si>
  <si>
    <t>Total System Cost</t>
  </si>
  <si>
    <t>Demand
 Constrain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</si>
</sst>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(* #,##0_);_(* \(#,##0\);_(* &quot;-&quot;_);_(@_)"/>
    <numFmt numFmtId="164" formatCode="_(* #,##0_);_(* \(#,##0\);_(* &quot;-&quot;??_);_(@_)"/>
  </numFmts>
  <fonts count="9" x14ac:knownFonts="1">
    <font>
      <sz val="10"/>
      <name val="Arial"/>
    </font>
    <font>
      <u val="singleAccounting"/>
      <sz val="8"/>
      <name val="Arial"/>
      <family val="2"/>
    </font>
    <font>
      <b/>
      <u val="singleAccounting"/>
      <sz val="8"/>
      <name val="Arial"/>
      <family val="2"/>
    </font>
    <font>
      <i/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u val="singleAccounting"/>
      <sz val="10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41" fontId="1" fillId="0" borderId="1" xfId="0" applyNumberFormat="1" applyFont="1" applyFill="1" applyBorder="1" applyAlignment="1">
      <alignment horizontal="center" wrapText="1"/>
    </xf>
    <xf numFmtId="41" fontId="2" fillId="0" borderId="2" xfId="0" applyNumberFormat="1" applyFont="1" applyFill="1" applyBorder="1" applyAlignment="1">
      <alignment horizontal="center" wrapText="1"/>
    </xf>
    <xf numFmtId="41" fontId="2" fillId="0" borderId="3" xfId="0" applyNumberFormat="1" applyFont="1" applyFill="1" applyBorder="1" applyAlignment="1">
      <alignment horizontal="center" wrapText="1"/>
    </xf>
    <xf numFmtId="41" fontId="3" fillId="0" borderId="4" xfId="0" applyNumberFormat="1" applyFont="1" applyFill="1" applyBorder="1" applyAlignment="1"/>
    <xf numFmtId="41" fontId="4" fillId="0" borderId="0" xfId="0" applyNumberFormat="1" applyFont="1" applyFill="1" applyBorder="1" applyAlignment="1"/>
    <xf numFmtId="41" fontId="4" fillId="0" borderId="5" xfId="0" applyNumberFormat="1" applyFont="1" applyFill="1" applyBorder="1" applyAlignment="1"/>
    <xf numFmtId="41" fontId="0" fillId="0" borderId="0" xfId="0" applyNumberFormat="1" applyFill="1" applyBorder="1" applyAlignment="1"/>
    <xf numFmtId="41" fontId="3" fillId="0" borderId="6" xfId="0" applyNumberFormat="1" applyFont="1" applyFill="1" applyBorder="1" applyAlignment="1"/>
    <xf numFmtId="41" fontId="4" fillId="0" borderId="7" xfId="0" applyNumberFormat="1" applyFont="1" applyFill="1" applyBorder="1" applyAlignment="1"/>
    <xf numFmtId="41" fontId="4" fillId="0" borderId="8" xfId="0" applyNumberFormat="1" applyFont="1" applyFill="1" applyBorder="1" applyAlignment="1"/>
    <xf numFmtId="41" fontId="0" fillId="0" borderId="4" xfId="0" applyNumberFormat="1" applyFill="1" applyBorder="1" applyAlignment="1"/>
    <xf numFmtId="41" fontId="4" fillId="0" borderId="9" xfId="0" applyNumberFormat="1" applyFont="1" applyFill="1" applyBorder="1" applyAlignment="1"/>
    <xf numFmtId="41" fontId="4" fillId="0" borderId="10" xfId="0" applyNumberFormat="1" applyFont="1" applyFill="1" applyBorder="1" applyAlignment="1"/>
    <xf numFmtId="41" fontId="4" fillId="0" borderId="11" xfId="0" applyNumberFormat="1" applyFont="1" applyFill="1" applyBorder="1" applyAlignment="1"/>
    <xf numFmtId="41" fontId="4" fillId="0" borderId="12" xfId="0" applyNumberFormat="1" applyFont="1" applyFill="1" applyBorder="1" applyAlignment="1"/>
    <xf numFmtId="164" fontId="4" fillId="0" borderId="0" xfId="0" applyNumberFormat="1" applyFont="1" applyFill="1" applyBorder="1" applyAlignment="1"/>
    <xf numFmtId="164" fontId="4" fillId="0" borderId="5" xfId="0" applyNumberFormat="1" applyFont="1" applyFill="1" applyBorder="1" applyAlignment="1"/>
    <xf numFmtId="41" fontId="4" fillId="0" borderId="13" xfId="0" applyNumberFormat="1" applyFont="1" applyFill="1" applyBorder="1" applyAlignment="1"/>
    <xf numFmtId="0" fontId="0" fillId="0" borderId="4" xfId="0" applyBorder="1"/>
    <xf numFmtId="0" fontId="4" fillId="0" borderId="14" xfId="0" applyFont="1" applyBorder="1"/>
    <xf numFmtId="0" fontId="4" fillId="0" borderId="2" xfId="0" applyFont="1" applyBorder="1"/>
    <xf numFmtId="0" fontId="4" fillId="0" borderId="3" xfId="0" applyFont="1" applyBorder="1"/>
    <xf numFmtId="0" fontId="0" fillId="0" borderId="1" xfId="0" applyBorder="1"/>
    <xf numFmtId="41" fontId="4" fillId="0" borderId="2" xfId="0" applyNumberFormat="1" applyFont="1" applyBorder="1"/>
    <xf numFmtId="41" fontId="4" fillId="0" borderId="3" xfId="0" applyNumberFormat="1" applyFont="1" applyBorder="1"/>
    <xf numFmtId="0" fontId="5" fillId="0" borderId="0" xfId="0" applyFont="1"/>
    <xf numFmtId="41" fontId="0" fillId="0" borderId="0" xfId="0" applyNumberFormat="1"/>
    <xf numFmtId="41" fontId="0" fillId="0" borderId="1" xfId="0" applyNumberFormat="1" applyBorder="1"/>
    <xf numFmtId="1" fontId="0" fillId="0" borderId="0" xfId="0" applyNumberFormat="1" applyFill="1" applyBorder="1" applyAlignment="1"/>
    <xf numFmtId="41" fontId="8" fillId="0" borderId="0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L27"/>
  <sheetViews>
    <sheetView tabSelected="1" workbookViewId="0">
      <selection activeCell="K20" sqref="K20"/>
    </sheetView>
  </sheetViews>
  <sheetFormatPr defaultRowHeight="12.75" x14ac:dyDescent="0.2"/>
  <cols>
    <col min="2" max="2" width="18.28515625" bestFit="1" customWidth="1"/>
    <col min="4" max="4" width="6.5703125" customWidth="1"/>
    <col min="5" max="5" width="10" customWidth="1"/>
    <col min="6" max="6" width="6.85546875" customWidth="1"/>
    <col min="7" max="7" width="8.5703125" bestFit="1" customWidth="1"/>
    <col min="8" max="8" width="7.85546875" customWidth="1"/>
    <col min="9" max="9" width="8.28515625" customWidth="1"/>
    <col min="10" max="10" width="6.5703125" customWidth="1"/>
    <col min="11" max="12" width="9.5703125" customWidth="1"/>
  </cols>
  <sheetData>
    <row r="2" spans="2:12" ht="50.25" customHeight="1" x14ac:dyDescent="0.35">
      <c r="B2" s="1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3" t="s">
        <v>9</v>
      </c>
      <c r="L2" s="30" t="s">
        <v>33</v>
      </c>
    </row>
    <row r="3" spans="2:12" x14ac:dyDescent="0.2">
      <c r="B3" s="4" t="s">
        <v>11</v>
      </c>
      <c r="C3" s="5">
        <v>40</v>
      </c>
      <c r="D3" s="5">
        <v>0</v>
      </c>
      <c r="E3" s="5">
        <v>150</v>
      </c>
      <c r="F3" s="5">
        <v>0</v>
      </c>
      <c r="G3" s="5">
        <v>250</v>
      </c>
      <c r="H3" s="5">
        <v>0</v>
      </c>
      <c r="I3" s="5">
        <v>200</v>
      </c>
      <c r="J3" s="5">
        <v>40.00005054473877</v>
      </c>
      <c r="K3" s="6">
        <v>25</v>
      </c>
      <c r="L3" s="29">
        <f t="shared" ref="L3:L18" si="0">D3+F3+H3+J3-C3</f>
        <v>5.054473876953125E-5</v>
      </c>
    </row>
    <row r="4" spans="2:12" x14ac:dyDescent="0.2">
      <c r="B4" s="4" t="s">
        <v>12</v>
      </c>
      <c r="C4" s="5">
        <v>35</v>
      </c>
      <c r="D4" s="5">
        <v>0</v>
      </c>
      <c r="E4" s="5">
        <v>150</v>
      </c>
      <c r="F4" s="5">
        <v>0</v>
      </c>
      <c r="G4" s="5">
        <v>250</v>
      </c>
      <c r="H4" s="5">
        <v>0</v>
      </c>
      <c r="I4" s="5">
        <v>200</v>
      </c>
      <c r="J4" s="5">
        <v>35.000099092721939</v>
      </c>
      <c r="K4" s="6">
        <v>75</v>
      </c>
      <c r="L4" s="29">
        <f t="shared" si="0"/>
        <v>9.9092721939086914E-5</v>
      </c>
    </row>
    <row r="5" spans="2:12" x14ac:dyDescent="0.2">
      <c r="B5" s="4" t="s">
        <v>13</v>
      </c>
      <c r="C5" s="5">
        <v>100</v>
      </c>
      <c r="D5" s="5">
        <v>99.999786615371704</v>
      </c>
      <c r="E5" s="5">
        <v>75</v>
      </c>
      <c r="F5" s="5">
        <v>0</v>
      </c>
      <c r="G5" s="5">
        <v>200</v>
      </c>
      <c r="H5" s="5">
        <v>0</v>
      </c>
      <c r="I5" s="5">
        <v>150</v>
      </c>
      <c r="J5" s="5">
        <v>0</v>
      </c>
      <c r="K5" s="6">
        <v>125</v>
      </c>
      <c r="L5" s="29">
        <f t="shared" si="0"/>
        <v>-2.1338462829589844E-4</v>
      </c>
    </row>
    <row r="6" spans="2:12" x14ac:dyDescent="0.2">
      <c r="B6" s="4" t="s">
        <v>14</v>
      </c>
      <c r="C6" s="5">
        <v>25</v>
      </c>
      <c r="D6" s="5">
        <v>0</v>
      </c>
      <c r="E6" s="5">
        <v>150</v>
      </c>
      <c r="F6" s="5">
        <v>0</v>
      </c>
      <c r="G6" s="5">
        <v>200</v>
      </c>
      <c r="H6" s="5">
        <v>0</v>
      </c>
      <c r="I6" s="5">
        <v>125</v>
      </c>
      <c r="J6" s="5">
        <v>25.000002413988113</v>
      </c>
      <c r="K6" s="6">
        <v>125</v>
      </c>
      <c r="L6" s="29">
        <f t="shared" si="0"/>
        <v>2.4139881134033203E-6</v>
      </c>
    </row>
    <row r="7" spans="2:12" x14ac:dyDescent="0.2">
      <c r="B7" s="4" t="s">
        <v>15</v>
      </c>
      <c r="C7" s="5">
        <v>40</v>
      </c>
      <c r="D7" s="5">
        <v>40.000086605548859</v>
      </c>
      <c r="E7" s="5">
        <v>100</v>
      </c>
      <c r="F7" s="5">
        <v>0</v>
      </c>
      <c r="G7" s="5">
        <v>200</v>
      </c>
      <c r="H7" s="5">
        <v>0</v>
      </c>
      <c r="I7" s="5">
        <v>125</v>
      </c>
      <c r="J7" s="5">
        <v>0</v>
      </c>
      <c r="K7" s="6">
        <v>150</v>
      </c>
      <c r="L7" s="29">
        <f t="shared" si="0"/>
        <v>8.6605548858642578E-5</v>
      </c>
    </row>
    <row r="8" spans="2:12" x14ac:dyDescent="0.2">
      <c r="B8" s="4" t="s">
        <v>16</v>
      </c>
      <c r="C8" s="5">
        <v>25</v>
      </c>
      <c r="D8" s="5">
        <v>0</v>
      </c>
      <c r="E8" s="5">
        <v>175</v>
      </c>
      <c r="F8" s="5">
        <v>0</v>
      </c>
      <c r="G8" s="5">
        <v>175</v>
      </c>
      <c r="H8" s="5">
        <v>0</v>
      </c>
      <c r="I8" s="5">
        <v>125</v>
      </c>
      <c r="J8" s="5">
        <v>25.000124365091324</v>
      </c>
      <c r="K8" s="6">
        <v>125</v>
      </c>
      <c r="L8" s="29">
        <f t="shared" si="0"/>
        <v>1.2436509132385254E-4</v>
      </c>
    </row>
    <row r="9" spans="2:12" x14ac:dyDescent="0.2">
      <c r="B9" s="4" t="s">
        <v>17</v>
      </c>
      <c r="C9" s="5">
        <v>50</v>
      </c>
      <c r="D9" s="5">
        <v>0</v>
      </c>
      <c r="E9" s="5">
        <v>150</v>
      </c>
      <c r="F9" s="5">
        <v>0</v>
      </c>
      <c r="G9" s="5">
        <v>175</v>
      </c>
      <c r="H9" s="5">
        <v>49.999989673495293</v>
      </c>
      <c r="I9" s="5">
        <v>100</v>
      </c>
      <c r="J9" s="5">
        <v>0</v>
      </c>
      <c r="K9" s="6">
        <v>150</v>
      </c>
      <c r="L9" s="29">
        <f t="shared" si="0"/>
        <v>-1.0326504707336426E-5</v>
      </c>
    </row>
    <row r="10" spans="2:12" x14ac:dyDescent="0.2">
      <c r="B10" s="4" t="s">
        <v>18</v>
      </c>
      <c r="C10" s="5">
        <v>30</v>
      </c>
      <c r="D10" s="5">
        <v>0</v>
      </c>
      <c r="E10" s="5">
        <v>150</v>
      </c>
      <c r="F10" s="5">
        <v>0</v>
      </c>
      <c r="G10" s="5">
        <v>150</v>
      </c>
      <c r="H10" s="5">
        <v>30.000004485249519</v>
      </c>
      <c r="I10" s="5">
        <v>100</v>
      </c>
      <c r="J10" s="5">
        <v>0</v>
      </c>
      <c r="K10" s="6">
        <v>200</v>
      </c>
      <c r="L10" s="29">
        <f t="shared" si="0"/>
        <v>4.4852495193481445E-6</v>
      </c>
    </row>
    <row r="11" spans="2:12" x14ac:dyDescent="0.2">
      <c r="B11" s="4" t="s">
        <v>19</v>
      </c>
      <c r="C11" s="5">
        <v>50</v>
      </c>
      <c r="D11" s="5">
        <v>50.000155329704285</v>
      </c>
      <c r="E11" s="5">
        <v>75</v>
      </c>
      <c r="F11" s="5">
        <v>0</v>
      </c>
      <c r="G11" s="5">
        <v>200</v>
      </c>
      <c r="H11" s="5">
        <v>0</v>
      </c>
      <c r="I11" s="5">
        <v>100</v>
      </c>
      <c r="J11" s="5">
        <v>0</v>
      </c>
      <c r="K11" s="6">
        <v>250</v>
      </c>
      <c r="L11" s="29">
        <f t="shared" si="0"/>
        <v>1.5532970428466797E-4</v>
      </c>
    </row>
    <row r="12" spans="2:12" x14ac:dyDescent="0.2">
      <c r="B12" s="4" t="s">
        <v>20</v>
      </c>
      <c r="C12" s="5">
        <v>65</v>
      </c>
      <c r="D12" s="5">
        <v>0</v>
      </c>
      <c r="E12" s="5">
        <v>150</v>
      </c>
      <c r="F12" s="5">
        <v>0</v>
      </c>
      <c r="G12" s="5">
        <v>125</v>
      </c>
      <c r="H12" s="5">
        <v>64.999474406242371</v>
      </c>
      <c r="I12" s="5">
        <v>25</v>
      </c>
      <c r="J12" s="5">
        <v>0</v>
      </c>
      <c r="K12" s="6">
        <v>250</v>
      </c>
      <c r="L12" s="29">
        <f t="shared" si="0"/>
        <v>-5.2559375762939453E-4</v>
      </c>
    </row>
    <row r="13" spans="2:12" x14ac:dyDescent="0.2">
      <c r="B13" s="4" t="s">
        <v>21</v>
      </c>
      <c r="C13" s="5">
        <v>40</v>
      </c>
      <c r="D13" s="5">
        <v>0</v>
      </c>
      <c r="E13" s="5">
        <v>125</v>
      </c>
      <c r="F13" s="5">
        <v>0</v>
      </c>
      <c r="G13" s="5">
        <v>125</v>
      </c>
      <c r="H13" s="5">
        <v>39.999192163348198</v>
      </c>
      <c r="I13" s="5">
        <v>75</v>
      </c>
      <c r="J13" s="5">
        <v>0</v>
      </c>
      <c r="K13" s="6">
        <v>300</v>
      </c>
      <c r="L13" s="29">
        <f t="shared" si="0"/>
        <v>-8.0783665180206299E-4</v>
      </c>
    </row>
    <row r="14" spans="2:12" x14ac:dyDescent="0.2">
      <c r="B14" s="4" t="s">
        <v>22</v>
      </c>
      <c r="C14" s="5">
        <v>30</v>
      </c>
      <c r="D14" s="5">
        <v>0</v>
      </c>
      <c r="E14" s="5">
        <v>300</v>
      </c>
      <c r="F14" s="5">
        <v>0</v>
      </c>
      <c r="G14" s="5">
        <v>200</v>
      </c>
      <c r="H14" s="5">
        <v>30.00272011756897</v>
      </c>
      <c r="I14" s="5">
        <v>150</v>
      </c>
      <c r="J14" s="5">
        <v>0</v>
      </c>
      <c r="K14" s="6">
        <v>200</v>
      </c>
      <c r="L14" s="29">
        <f t="shared" si="0"/>
        <v>2.7201175689697266E-3</v>
      </c>
    </row>
    <row r="15" spans="2:12" x14ac:dyDescent="0.2">
      <c r="B15" s="4" t="s">
        <v>23</v>
      </c>
      <c r="C15" s="5">
        <v>20</v>
      </c>
      <c r="D15" s="5">
        <v>0</v>
      </c>
      <c r="E15" s="5">
        <v>300</v>
      </c>
      <c r="F15" s="5">
        <v>0</v>
      </c>
      <c r="G15" s="5">
        <v>175</v>
      </c>
      <c r="H15" s="5">
        <v>20.000834107398987</v>
      </c>
      <c r="I15" s="5">
        <v>125</v>
      </c>
      <c r="J15" s="5">
        <v>0</v>
      </c>
      <c r="K15" s="6">
        <v>200</v>
      </c>
      <c r="L15" s="29">
        <f t="shared" si="0"/>
        <v>8.3410739898681641E-4</v>
      </c>
    </row>
    <row r="16" spans="2:12" x14ac:dyDescent="0.2">
      <c r="B16" s="4" t="s">
        <v>24</v>
      </c>
      <c r="C16" s="5">
        <v>30</v>
      </c>
      <c r="D16" s="5">
        <v>0</v>
      </c>
      <c r="E16" s="5">
        <v>250</v>
      </c>
      <c r="F16" s="5">
        <v>29.999317646026611</v>
      </c>
      <c r="G16" s="5">
        <v>100</v>
      </c>
      <c r="H16" s="5">
        <v>0</v>
      </c>
      <c r="I16" s="5">
        <v>125</v>
      </c>
      <c r="J16" s="5">
        <v>0</v>
      </c>
      <c r="K16" s="6">
        <v>250</v>
      </c>
      <c r="L16" s="29">
        <f t="shared" si="0"/>
        <v>-6.8235397338867188E-4</v>
      </c>
    </row>
    <row r="17" spans="2:12" x14ac:dyDescent="0.2">
      <c r="B17" s="4" t="s">
        <v>25</v>
      </c>
      <c r="C17" s="5">
        <v>40</v>
      </c>
      <c r="D17" s="5">
        <v>0</v>
      </c>
      <c r="E17" s="5">
        <v>250</v>
      </c>
      <c r="F17" s="5">
        <v>39.999774813652039</v>
      </c>
      <c r="G17" s="5">
        <v>75</v>
      </c>
      <c r="H17" s="5">
        <v>0</v>
      </c>
      <c r="I17" s="5">
        <v>75</v>
      </c>
      <c r="J17" s="5">
        <v>0</v>
      </c>
      <c r="K17" s="6">
        <v>300</v>
      </c>
      <c r="L17" s="29">
        <f t="shared" si="0"/>
        <v>-2.2518634796142578E-4</v>
      </c>
    </row>
    <row r="18" spans="2:12" x14ac:dyDescent="0.2">
      <c r="B18" s="8" t="s">
        <v>26</v>
      </c>
      <c r="C18" s="9">
        <v>55</v>
      </c>
      <c r="D18" s="9">
        <v>0</v>
      </c>
      <c r="E18" s="9">
        <v>250</v>
      </c>
      <c r="F18" s="9">
        <v>55.000257849693298</v>
      </c>
      <c r="G18" s="9">
        <v>25</v>
      </c>
      <c r="H18" s="9">
        <v>0</v>
      </c>
      <c r="I18" s="9">
        <v>125</v>
      </c>
      <c r="J18" s="9">
        <v>0</v>
      </c>
      <c r="K18" s="10">
        <v>300</v>
      </c>
      <c r="L18" s="29">
        <f t="shared" si="0"/>
        <v>2.5784969329833984E-4</v>
      </c>
    </row>
    <row r="19" spans="2:12" x14ac:dyDescent="0.2">
      <c r="B19" s="11"/>
      <c r="C19" s="12"/>
      <c r="D19" s="13"/>
      <c r="E19" s="13"/>
      <c r="F19" s="13"/>
      <c r="G19" s="13"/>
      <c r="H19" s="13"/>
      <c r="I19" s="13"/>
      <c r="J19" s="13"/>
      <c r="K19" s="14"/>
      <c r="L19" s="7"/>
    </row>
    <row r="20" spans="2:12" x14ac:dyDescent="0.2">
      <c r="B20" s="11" t="s">
        <v>27</v>
      </c>
      <c r="C20" s="15"/>
      <c r="D20" s="5"/>
      <c r="E20" s="5">
        <f>SUM(D3:D18)</f>
        <v>190.00002855062485</v>
      </c>
      <c r="F20" s="5"/>
      <c r="G20" s="5">
        <f>SUM(F3:F18)</f>
        <v>124.99935030937195</v>
      </c>
      <c r="H20" s="5"/>
      <c r="I20" s="5">
        <f>SUM(H3:H18)</f>
        <v>235.00221495330334</v>
      </c>
      <c r="J20" s="5"/>
      <c r="K20" s="6">
        <f>SUM(J3:J18)</f>
        <v>125.00027641654015</v>
      </c>
      <c r="L20" s="7"/>
    </row>
    <row r="21" spans="2:12" x14ac:dyDescent="0.2">
      <c r="B21" s="11" t="s">
        <v>28</v>
      </c>
      <c r="C21" s="15" t="s">
        <v>10</v>
      </c>
      <c r="D21" s="5"/>
      <c r="E21" s="16">
        <f>ROUNDUP(E20/25,0)</f>
        <v>8</v>
      </c>
      <c r="F21" s="16" t="s">
        <v>10</v>
      </c>
      <c r="G21" s="16">
        <f>ROUNDUP(G20/25,0)</f>
        <v>5</v>
      </c>
      <c r="H21" s="16" t="s">
        <v>10</v>
      </c>
      <c r="I21" s="16">
        <f>ROUNDUP(I20/25,0)</f>
        <v>10</v>
      </c>
      <c r="J21" s="16" t="s">
        <v>10</v>
      </c>
      <c r="K21" s="17">
        <f>ROUNDUP(K20/25,0)</f>
        <v>6</v>
      </c>
      <c r="L21" s="7"/>
    </row>
    <row r="22" spans="2:12" x14ac:dyDescent="0.2">
      <c r="B22" s="11" t="s">
        <v>29</v>
      </c>
      <c r="C22" s="15" t="s">
        <v>10</v>
      </c>
      <c r="D22" s="5"/>
      <c r="E22" s="5">
        <v>165428</v>
      </c>
      <c r="F22" s="5"/>
      <c r="G22" s="5">
        <v>131230</v>
      </c>
      <c r="H22" s="5"/>
      <c r="I22" s="5">
        <v>140000</v>
      </c>
      <c r="J22" s="5"/>
      <c r="K22" s="6">
        <v>145000</v>
      </c>
      <c r="L22" s="7"/>
    </row>
    <row r="23" spans="2:12" x14ac:dyDescent="0.2">
      <c r="B23" s="11" t="s">
        <v>30</v>
      </c>
      <c r="C23" s="18"/>
      <c r="D23" s="9"/>
      <c r="E23" s="9">
        <f>SUMPRODUCT(D3:D18,E3:E18)</f>
        <v>15250.004306435585</v>
      </c>
      <c r="F23" s="9"/>
      <c r="G23" s="9">
        <f>SUMPRODUCT(F3:F18,G3:G18)</f>
        <v>7374.9213218688965</v>
      </c>
      <c r="H23" s="9"/>
      <c r="I23" s="9">
        <f>SUMPRODUCT(H3:H18,I3:I18)</f>
        <v>19625.437969341874</v>
      </c>
      <c r="J23" s="9"/>
      <c r="K23" s="10">
        <f>SUMPRODUCT(J3:J18,K3:K18)</f>
        <v>9875.0245429575443</v>
      </c>
      <c r="L23" s="7"/>
    </row>
    <row r="24" spans="2:12" x14ac:dyDescent="0.2">
      <c r="B24" s="19"/>
      <c r="C24" s="20"/>
      <c r="D24" s="21"/>
      <c r="E24" s="21"/>
      <c r="F24" s="21"/>
      <c r="G24" s="21"/>
      <c r="H24" s="21"/>
      <c r="I24" s="21"/>
      <c r="J24" s="21"/>
      <c r="K24" s="22"/>
    </row>
    <row r="25" spans="2:12" x14ac:dyDescent="0.2">
      <c r="B25" s="23" t="s">
        <v>31</v>
      </c>
      <c r="C25" s="21"/>
      <c r="D25" s="21"/>
      <c r="E25" s="24">
        <f>SUM(E22:E23)</f>
        <v>180678.00430643559</v>
      </c>
      <c r="F25" s="21"/>
      <c r="G25" s="24">
        <f>SUM(G22:G23)</f>
        <v>138604.9213218689</v>
      </c>
      <c r="H25" s="21"/>
      <c r="I25" s="24">
        <f>SUM(I22:I23)</f>
        <v>159625.43796934187</v>
      </c>
      <c r="J25" s="21"/>
      <c r="K25" s="25">
        <f>SUM(K22:K23)</f>
        <v>154875.02454295754</v>
      </c>
    </row>
    <row r="27" spans="2:12" x14ac:dyDescent="0.2">
      <c r="B27" s="26" t="s">
        <v>32</v>
      </c>
      <c r="F27" s="27"/>
      <c r="K27" s="28">
        <f>SUM(E25:K25)</f>
        <v>633783.3881406039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SC_Consulting</vt:lpstr>
    </vt:vector>
  </TitlesOfParts>
  <Company>Kellogg Graduate School of Management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Supply Chain Management - 5th edition</dc:title>
  <dc:subject>Chapter 5 Problem 1</dc:subject>
  <dc:creator>Jay Mabe</dc:creator>
  <cp:lastModifiedBy>Jay Mabe</cp:lastModifiedBy>
  <dcterms:created xsi:type="dcterms:W3CDTF">2000-09-29T14:14:41Z</dcterms:created>
  <dcterms:modified xsi:type="dcterms:W3CDTF">2014-06-13T19:56:16Z</dcterms:modified>
</cp:coreProperties>
</file>